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1" l="1"/>
  <c r="N28" i="1"/>
  <c r="N29" i="1"/>
  <c r="N30" i="1"/>
  <c r="N31" i="1"/>
  <c r="N32" i="1"/>
  <c r="N33" i="1"/>
  <c r="N34" i="1"/>
  <c r="N35" i="1"/>
  <c r="N36" i="1"/>
  <c r="N37" i="1"/>
  <c r="N38" i="1"/>
  <c r="N39" i="1"/>
  <c r="D18" i="1"/>
  <c r="D40" i="1"/>
  <c r="K26" i="1"/>
  <c r="D26" i="1"/>
  <c r="D27" i="1"/>
  <c r="D28" i="1"/>
  <c r="D29" i="1"/>
  <c r="D30" i="1"/>
  <c r="D31" i="1"/>
  <c r="D32" i="1"/>
  <c r="D33" i="1"/>
  <c r="D34" i="1"/>
  <c r="D35" i="1"/>
  <c r="D36" i="1"/>
  <c r="D37" i="1"/>
  <c r="D41" i="1"/>
  <c r="M26" i="1"/>
  <c r="L26" i="1"/>
  <c r="C27" i="1"/>
  <c r="C28" i="1"/>
  <c r="C29" i="1"/>
  <c r="C30" i="1"/>
  <c r="C31" i="1"/>
  <c r="C32" i="1"/>
  <c r="C33" i="1"/>
  <c r="C34" i="1"/>
  <c r="C35" i="1"/>
  <c r="C36" i="1"/>
  <c r="C37" i="1"/>
  <c r="C40" i="1"/>
  <c r="H26" i="1"/>
  <c r="C41" i="1"/>
  <c r="J26" i="1"/>
  <c r="I26" i="1"/>
  <c r="D19" i="1"/>
  <c r="C19" i="1"/>
  <c r="C18" i="1"/>
  <c r="F40" i="1"/>
  <c r="E40" i="1"/>
  <c r="B40" i="1"/>
  <c r="F37" i="1"/>
  <c r="F36" i="1"/>
  <c r="F35" i="1"/>
  <c r="F34" i="1"/>
  <c r="F33" i="1"/>
  <c r="F32" i="1"/>
  <c r="F30" i="1"/>
  <c r="G29" i="1"/>
  <c r="F29" i="1"/>
  <c r="G28" i="1"/>
  <c r="F28" i="1"/>
  <c r="E28" i="1"/>
  <c r="B28" i="1"/>
  <c r="F27" i="1"/>
  <c r="F26" i="1"/>
  <c r="E26" i="1"/>
  <c r="B26" i="1"/>
</calcChain>
</file>

<file path=xl/sharedStrings.xml><?xml version="1.0" encoding="utf-8"?>
<sst xmlns="http://schemas.openxmlformats.org/spreadsheetml/2006/main" count="22" uniqueCount="21">
  <si>
    <t>light object</t>
  </si>
  <si>
    <t>heavy object</t>
  </si>
  <si>
    <t>acceleration (light--m/s^2)</t>
  </si>
  <si>
    <t>Group</t>
  </si>
  <si>
    <t>Averages</t>
  </si>
  <si>
    <t>Standard deviation</t>
  </si>
  <si>
    <t>light average</t>
  </si>
  <si>
    <t>heavy average</t>
  </si>
  <si>
    <t>light-sigma</t>
  </si>
  <si>
    <t>light+sigma</t>
  </si>
  <si>
    <t>heavy-sigma</t>
  </si>
  <si>
    <t>heavy+sigma</t>
  </si>
  <si>
    <t>accepted value</t>
  </si>
  <si>
    <t>acc (m/s^2) (heavy)</t>
  </si>
  <si>
    <t>Jessica, et al</t>
  </si>
  <si>
    <t>Jorge, Joanlier</t>
  </si>
  <si>
    <t>Trever</t>
  </si>
  <si>
    <t>Seth, Nate, Brad</t>
  </si>
  <si>
    <t>Hans, Balazs, Juliana</t>
  </si>
  <si>
    <t>Jose</t>
  </si>
  <si>
    <t>Tyra, Trevor, Joey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</si>
</sst>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4"/>
      <color rgb="FF000000"/>
      <name val="Arial"/>
    </font>
    <font>
      <sz val="14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sz val="8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1" fillId="4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0" fontId="7" fillId="0" borderId="0" xfId="0" applyFont="1" applyAlignment="1" applyProtection="1">
      <alignment wrapText="1"/>
    </xf>
    <xf numFmtId="0" fontId="7" fillId="7" borderId="0" xfId="0" applyFont="1" applyFill="1" applyAlignment="1" applyProtection="1">
      <alignment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2599314916144"/>
          <c:y val="0.0469314079422383"/>
          <c:w val="0.695349882112194"/>
          <c:h val="0.931407942238267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acceleration (light--m/s^2)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Sheet1!$A$4:$A$17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Sheet1!$C$4:$C$17</c:f>
              <c:numCache>
                <c:formatCode>General</c:formatCode>
                <c:ptCount val="14"/>
                <c:pt idx="0">
                  <c:v>-9.9</c:v>
                </c:pt>
                <c:pt idx="1">
                  <c:v>-9.6</c:v>
                </c:pt>
                <c:pt idx="2">
                  <c:v>-9.84</c:v>
                </c:pt>
                <c:pt idx="3">
                  <c:v>-8.77</c:v>
                </c:pt>
                <c:pt idx="4">
                  <c:v>-11.74</c:v>
                </c:pt>
                <c:pt idx="5">
                  <c:v>-11.17</c:v>
                </c:pt>
                <c:pt idx="6">
                  <c:v>-9.9</c:v>
                </c:pt>
                <c:pt idx="7">
                  <c:v>-6.6</c:v>
                </c:pt>
                <c:pt idx="8">
                  <c:v>-7.633</c:v>
                </c:pt>
                <c:pt idx="9">
                  <c:v>-8.51</c:v>
                </c:pt>
                <c:pt idx="10">
                  <c:v>-11.74</c:v>
                </c:pt>
                <c:pt idx="11">
                  <c:v>-11.17</c:v>
                </c:pt>
                <c:pt idx="12">
                  <c:v>-7.54</c:v>
                </c:pt>
                <c:pt idx="13">
                  <c:v>-4.9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Sheet1!$D$3</c:f>
              <c:strCache>
                <c:ptCount val="1"/>
                <c:pt idx="0">
                  <c:v>acc (m/s^2) (heavy)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Sheet1!$A$4:$A$17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Sheet1!$D$4:$D$17</c:f>
              <c:numCache>
                <c:formatCode>General</c:formatCode>
                <c:ptCount val="14"/>
                <c:pt idx="0">
                  <c:v>-9.9</c:v>
                </c:pt>
                <c:pt idx="1">
                  <c:v>-9.79</c:v>
                </c:pt>
                <c:pt idx="2">
                  <c:v>-7.58</c:v>
                </c:pt>
                <c:pt idx="3">
                  <c:v>-6.57</c:v>
                </c:pt>
                <c:pt idx="4">
                  <c:v>-10.42</c:v>
                </c:pt>
                <c:pt idx="5">
                  <c:v>-9.73</c:v>
                </c:pt>
                <c:pt idx="6">
                  <c:v>-10.9</c:v>
                </c:pt>
                <c:pt idx="7">
                  <c:v>-8.4</c:v>
                </c:pt>
                <c:pt idx="8">
                  <c:v>-8.52</c:v>
                </c:pt>
                <c:pt idx="9">
                  <c:v>-7.69</c:v>
                </c:pt>
                <c:pt idx="10">
                  <c:v>-10.42</c:v>
                </c:pt>
                <c:pt idx="11">
                  <c:v>-9.73</c:v>
                </c:pt>
                <c:pt idx="12">
                  <c:v>-2.43</c:v>
                </c:pt>
                <c:pt idx="13">
                  <c:v>-1.7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68888"/>
        <c:axId val="2054771880"/>
      </c:scatterChart>
      <c:valAx>
        <c:axId val="205476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4771880"/>
        <c:crosses val="autoZero"/>
        <c:crossBetween val="midCat"/>
      </c:valAx>
      <c:valAx>
        <c:axId val="2054771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768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acc (m/s^2) (heavy)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Sheet1!$A$4:$A$17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Sheet1!$D$26:$D$39</c:f>
              <c:numCache>
                <c:formatCode>General</c:formatCode>
                <c:ptCount val="14"/>
                <c:pt idx="0">
                  <c:v>-9.9</c:v>
                </c:pt>
                <c:pt idx="1">
                  <c:v>-9.79</c:v>
                </c:pt>
                <c:pt idx="2">
                  <c:v>-7.58</c:v>
                </c:pt>
                <c:pt idx="3">
                  <c:v>-6.57</c:v>
                </c:pt>
                <c:pt idx="4">
                  <c:v>-10.42</c:v>
                </c:pt>
                <c:pt idx="5">
                  <c:v>-9.73</c:v>
                </c:pt>
                <c:pt idx="6">
                  <c:v>-10.9</c:v>
                </c:pt>
                <c:pt idx="7">
                  <c:v>-8.4</c:v>
                </c:pt>
                <c:pt idx="8">
                  <c:v>-8.52</c:v>
                </c:pt>
                <c:pt idx="9">
                  <c:v>-7.69</c:v>
                </c:pt>
                <c:pt idx="10">
                  <c:v>-10.42</c:v>
                </c:pt>
                <c:pt idx="11">
                  <c:v>-9.73</c:v>
                </c:pt>
                <c:pt idx="12">
                  <c:v>-10.97</c:v>
                </c:pt>
                <c:pt idx="13">
                  <c:v>-11.44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acceleration (light--m/s^2)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Sheet1!$A$4:$A$17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Sheet1!$C$26:$C$39</c:f>
              <c:numCache>
                <c:formatCode>General</c:formatCode>
                <c:ptCount val="14"/>
                <c:pt idx="1">
                  <c:v>-9.6</c:v>
                </c:pt>
                <c:pt idx="2">
                  <c:v>-9.84</c:v>
                </c:pt>
                <c:pt idx="3">
                  <c:v>-8.77</c:v>
                </c:pt>
                <c:pt idx="4">
                  <c:v>-11.74</c:v>
                </c:pt>
                <c:pt idx="5">
                  <c:v>-11.17</c:v>
                </c:pt>
                <c:pt idx="6">
                  <c:v>-9.9</c:v>
                </c:pt>
                <c:pt idx="7">
                  <c:v>-6.6</c:v>
                </c:pt>
                <c:pt idx="8">
                  <c:v>-7.633</c:v>
                </c:pt>
                <c:pt idx="9">
                  <c:v>0.0</c:v>
                </c:pt>
                <c:pt idx="10">
                  <c:v>0.0</c:v>
                </c:pt>
                <c:pt idx="11">
                  <c:v>-11.17</c:v>
                </c:pt>
                <c:pt idx="12">
                  <c:v>-10.53</c:v>
                </c:pt>
                <c:pt idx="13">
                  <c:v>-9.292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833704"/>
        <c:axId val="2054836696"/>
      </c:scatterChart>
      <c:valAx>
        <c:axId val="205483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4836696"/>
        <c:crosses val="autoZero"/>
        <c:crossBetween val="midCat"/>
      </c:valAx>
      <c:valAx>
        <c:axId val="2054836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833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1794932</xdr:colOff>
      <xdr:row>0</xdr:row>
      <xdr:rowOff>76199</xdr:rowOff>
    </xdr:from>
    <xdr:to>
      <xdr:col>10</xdr:col>
      <xdr:colOff>558800</xdr:colOff>
      <xdr:row>32</xdr:row>
      <xdr:rowOff>16933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736598</xdr:colOff>
      <xdr:row>36</xdr:row>
      <xdr:rowOff>71967</xdr:rowOff>
    </xdr:from>
    <xdr:to>
      <xdr:col>10</xdr:col>
      <xdr:colOff>59265</xdr:colOff>
      <xdr:row>54</xdr:row>
      <xdr:rowOff>71967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zoomScale="150" zoomScaleNormal="150" zoomScalePageLayoutView="150" workbookViewId="0">
      <selection activeCell="F4" sqref="F4:F17"/>
    </sheetView>
  </sheetViews>
  <sheetFormatPr baseColWidth="10" defaultColWidth="17.1640625" defaultRowHeight="12.75" customHeight="1" x14ac:dyDescent="0"/>
  <cols>
    <col min="1" max="1" width="14.83203125" customWidth="1"/>
    <col min="2" max="2" width="2.5" customWidth="1"/>
    <col min="3" max="3" width="10.83203125" customWidth="1"/>
    <col min="4" max="4" width="11.1640625" customWidth="1"/>
    <col min="5" max="5" width="3" customWidth="1"/>
    <col min="6" max="6" width="24.6640625" customWidth="1"/>
  </cols>
  <sheetData>
    <row r="1" spans="1:6" ht="6" customHeight="1"/>
    <row r="2" spans="1:6" ht="22" customHeight="1">
      <c r="B2" s="8" t="s">
        <v>0</v>
      </c>
      <c r="C2" s="8"/>
      <c r="D2" s="9" t="s">
        <v>1</v>
      </c>
      <c r="E2" s="9"/>
    </row>
    <row r="3" spans="1:6" ht="12.75" customHeight="1">
      <c r="B3" s="2"/>
      <c r="C3" s="2" t="s">
        <v>2</v>
      </c>
      <c r="D3" s="1" t="s">
        <v>13</v>
      </c>
      <c r="E3" s="1"/>
      <c r="F3" t="s">
        <v>3</v>
      </c>
    </row>
    <row r="4" spans="1:6" ht="12.75" customHeight="1">
      <c r="A4">
        <v>1</v>
      </c>
      <c r="C4">
        <v>-9.9</v>
      </c>
      <c r="D4">
        <v>-9.9</v>
      </c>
      <c r="F4" s="10" t="s">
        <v>14</v>
      </c>
    </row>
    <row r="5" spans="1:6" ht="12.75" customHeight="1">
      <c r="A5">
        <v>2</v>
      </c>
      <c r="C5">
        <v>-9.6</v>
      </c>
      <c r="D5">
        <v>-9.7899999999999991</v>
      </c>
      <c r="F5" s="10"/>
    </row>
    <row r="6" spans="1:6" ht="12.75" customHeight="1">
      <c r="A6">
        <v>3</v>
      </c>
      <c r="C6" s="7">
        <v>-9.84</v>
      </c>
      <c r="D6" s="7">
        <v>-7.58</v>
      </c>
      <c r="E6" s="7"/>
      <c r="F6" s="11" t="s">
        <v>15</v>
      </c>
    </row>
    <row r="7" spans="1:6" ht="12.75" customHeight="1">
      <c r="A7">
        <v>4</v>
      </c>
      <c r="C7" s="7">
        <v>-8.77</v>
      </c>
      <c r="D7" s="7">
        <v>-6.57</v>
      </c>
      <c r="E7" s="7"/>
      <c r="F7" s="11"/>
    </row>
    <row r="8" spans="1:6" ht="12.75" customHeight="1">
      <c r="A8">
        <v>5</v>
      </c>
      <c r="C8">
        <v>-11.74</v>
      </c>
      <c r="D8">
        <v>-10.42</v>
      </c>
      <c r="F8" s="10" t="s">
        <v>16</v>
      </c>
    </row>
    <row r="9" spans="1:6" ht="12.75" customHeight="1">
      <c r="A9">
        <v>6</v>
      </c>
      <c r="C9">
        <v>-11.17</v>
      </c>
      <c r="D9">
        <v>-9.73</v>
      </c>
      <c r="F9" s="10"/>
    </row>
    <row r="10" spans="1:6" ht="12.75" customHeight="1">
      <c r="A10">
        <v>7</v>
      </c>
      <c r="C10" s="7">
        <v>-9.9</v>
      </c>
      <c r="D10" s="7">
        <v>-10.9</v>
      </c>
      <c r="E10" s="7"/>
      <c r="F10" s="11" t="s">
        <v>17</v>
      </c>
    </row>
    <row r="11" spans="1:6" ht="12.75" customHeight="1">
      <c r="A11">
        <v>8</v>
      </c>
      <c r="C11" s="7">
        <v>-6.6</v>
      </c>
      <c r="D11" s="7">
        <v>-8.4</v>
      </c>
      <c r="E11" s="7"/>
      <c r="F11" s="11"/>
    </row>
    <row r="12" spans="1:6" ht="12.75" customHeight="1">
      <c r="A12">
        <v>9</v>
      </c>
      <c r="C12">
        <v>-7.633</v>
      </c>
      <c r="D12">
        <v>-8.52</v>
      </c>
      <c r="F12" s="10" t="s">
        <v>18</v>
      </c>
    </row>
    <row r="13" spans="1:6" ht="12.75" customHeight="1">
      <c r="A13">
        <v>10</v>
      </c>
      <c r="C13">
        <v>-8.51</v>
      </c>
      <c r="D13">
        <v>-7.69</v>
      </c>
      <c r="F13" s="10"/>
    </row>
    <row r="14" spans="1:6" ht="12.75" customHeight="1">
      <c r="A14">
        <v>11</v>
      </c>
      <c r="C14" s="7">
        <v>-11.74</v>
      </c>
      <c r="D14" s="7">
        <v>-10.42</v>
      </c>
      <c r="E14" s="7"/>
      <c r="F14" s="11" t="s">
        <v>19</v>
      </c>
    </row>
    <row r="15" spans="1:6" ht="12.75" customHeight="1">
      <c r="A15">
        <v>12</v>
      </c>
      <c r="C15" s="7">
        <v>-11.17</v>
      </c>
      <c r="D15" s="7">
        <v>-9.73</v>
      </c>
      <c r="E15" s="7"/>
      <c r="F15" s="11"/>
    </row>
    <row r="16" spans="1:6" ht="12.75" customHeight="1">
      <c r="A16">
        <v>13</v>
      </c>
      <c r="C16">
        <v>-7.54</v>
      </c>
      <c r="D16">
        <v>-2.4300000000000002</v>
      </c>
      <c r="F16" s="10" t="s">
        <v>20</v>
      </c>
    </row>
    <row r="17" spans="1:14" ht="12.75" customHeight="1">
      <c r="A17">
        <v>14</v>
      </c>
      <c r="C17">
        <v>-4.9000000000000004</v>
      </c>
      <c r="D17">
        <v>-1.7</v>
      </c>
      <c r="F17" s="10"/>
    </row>
    <row r="18" spans="1:14" ht="12.75" customHeight="1">
      <c r="B18" s="3"/>
      <c r="C18" s="3">
        <f>AVERAGE(C4:C17)</f>
        <v>-9.2152142857142856</v>
      </c>
      <c r="D18" s="3">
        <f>AVERAGE(D4:D17)</f>
        <v>-8.127142857142859</v>
      </c>
      <c r="E18" s="3"/>
      <c r="F18" t="s">
        <v>4</v>
      </c>
    </row>
    <row r="19" spans="1:14" ht="12.75" customHeight="1">
      <c r="C19" s="5">
        <f>STDEVA(C4:C17)</f>
        <v>2.0254809183375295</v>
      </c>
      <c r="D19" s="5">
        <f>STDEVA(D4:D17)</f>
        <v>2.8576360013975735</v>
      </c>
      <c r="F19" t="s">
        <v>5</v>
      </c>
    </row>
    <row r="25" spans="1:14" ht="12.75" customHeight="1">
      <c r="H25" t="s">
        <v>6</v>
      </c>
      <c r="I25" t="s">
        <v>8</v>
      </c>
      <c r="J25" t="s">
        <v>9</v>
      </c>
      <c r="K25" t="s">
        <v>7</v>
      </c>
      <c r="L25" t="s">
        <v>10</v>
      </c>
      <c r="M25" t="s">
        <v>11</v>
      </c>
      <c r="N25" t="s">
        <v>12</v>
      </c>
    </row>
    <row r="26" spans="1:14" ht="12.75" customHeight="1">
      <c r="B26">
        <f t="shared" ref="B26:B40" si="0">B4</f>
        <v>0</v>
      </c>
      <c r="C26" s="6"/>
      <c r="D26">
        <f t="shared" ref="D26:G40" si="1">D4</f>
        <v>-9.9</v>
      </c>
      <c r="E26">
        <f t="shared" si="1"/>
        <v>0</v>
      </c>
      <c r="F26" t="str">
        <f t="shared" si="1"/>
        <v>Jessica, et al</v>
      </c>
      <c r="H26" s="5" t="e">
        <f>C40</f>
        <v>#REF!</v>
      </c>
      <c r="I26" s="5" t="e">
        <f>H26-C41</f>
        <v>#REF!</v>
      </c>
      <c r="J26" s="5" t="e">
        <f>H26+C41</f>
        <v>#REF!</v>
      </c>
      <c r="K26" s="5">
        <f>D40</f>
        <v>-8.127142857142859</v>
      </c>
      <c r="L26" s="5">
        <f>K26-D41</f>
        <v>-9.5837428422051634</v>
      </c>
      <c r="M26" s="5">
        <f>K26+D41</f>
        <v>-6.6705428720805537</v>
      </c>
      <c r="N26">
        <v>-9.8000000000000007</v>
      </c>
    </row>
    <row r="27" spans="1:14" ht="12.75" customHeight="1">
      <c r="C27">
        <f t="shared" ref="C27:C37" si="2">C5</f>
        <v>-9.6</v>
      </c>
      <c r="D27">
        <f t="shared" si="1"/>
        <v>-9.7899999999999991</v>
      </c>
      <c r="F27">
        <f t="shared" si="1"/>
        <v>0</v>
      </c>
      <c r="H27">
        <v>-10.130363636363635</v>
      </c>
      <c r="I27">
        <v>-12.045848150286144</v>
      </c>
      <c r="J27">
        <v>-8.2148791224411255</v>
      </c>
      <c r="K27">
        <v>-10.017357142857142</v>
      </c>
      <c r="L27">
        <v>-12.400475836668086</v>
      </c>
      <c r="M27">
        <v>-7.6342384490461983</v>
      </c>
      <c r="N27">
        <f>N26</f>
        <v>-9.8000000000000007</v>
      </c>
    </row>
    <row r="28" spans="1:14" ht="12.75" customHeight="1">
      <c r="B28">
        <f t="shared" si="0"/>
        <v>0</v>
      </c>
      <c r="C28">
        <f t="shared" si="2"/>
        <v>-9.84</v>
      </c>
      <c r="D28">
        <f t="shared" si="1"/>
        <v>-7.58</v>
      </c>
      <c r="E28">
        <f t="shared" si="1"/>
        <v>0</v>
      </c>
      <c r="F28" t="str">
        <f t="shared" si="1"/>
        <v>Jorge, Joanlier</v>
      </c>
      <c r="G28">
        <f t="shared" si="1"/>
        <v>0</v>
      </c>
      <c r="H28">
        <v>-10.130363636363635</v>
      </c>
      <c r="I28">
        <v>-12.045848150286144</v>
      </c>
      <c r="J28">
        <v>-8.2148791224411255</v>
      </c>
      <c r="K28">
        <v>-10.017357142857142</v>
      </c>
      <c r="L28">
        <v>-12.400475836668086</v>
      </c>
      <c r="M28">
        <v>-7.6342384490461983</v>
      </c>
      <c r="N28">
        <f t="shared" ref="N28:N39" si="3">N27</f>
        <v>-9.8000000000000007</v>
      </c>
    </row>
    <row r="29" spans="1:14" ht="12.75" customHeight="1">
      <c r="C29">
        <f t="shared" si="2"/>
        <v>-8.77</v>
      </c>
      <c r="D29">
        <f t="shared" si="1"/>
        <v>-6.57</v>
      </c>
      <c r="F29">
        <f t="shared" si="1"/>
        <v>0</v>
      </c>
      <c r="G29">
        <f t="shared" si="1"/>
        <v>0</v>
      </c>
      <c r="H29">
        <v>-10.130363636363635</v>
      </c>
      <c r="I29">
        <v>-12.045848150286144</v>
      </c>
      <c r="J29">
        <v>-8.2148791224411255</v>
      </c>
      <c r="K29">
        <v>-10.017357142857142</v>
      </c>
      <c r="L29">
        <v>-12.400475836668086</v>
      </c>
      <c r="M29">
        <v>-7.6342384490461983</v>
      </c>
      <c r="N29">
        <f t="shared" si="3"/>
        <v>-9.8000000000000007</v>
      </c>
    </row>
    <row r="30" spans="1:14" ht="12.75" customHeight="1">
      <c r="C30">
        <f t="shared" si="2"/>
        <v>-11.74</v>
      </c>
      <c r="D30">
        <f t="shared" si="1"/>
        <v>-10.42</v>
      </c>
      <c r="F30" t="str">
        <f t="shared" si="1"/>
        <v>Trever</v>
      </c>
      <c r="H30">
        <v>-10.130363636363635</v>
      </c>
      <c r="I30">
        <v>-12.045848150286144</v>
      </c>
      <c r="J30">
        <v>-8.2148791224411255</v>
      </c>
      <c r="K30">
        <v>-10.017357142857142</v>
      </c>
      <c r="L30">
        <v>-12.400475836668086</v>
      </c>
      <c r="M30">
        <v>-7.6342384490461983</v>
      </c>
      <c r="N30">
        <f t="shared" si="3"/>
        <v>-9.8000000000000007</v>
      </c>
    </row>
    <row r="31" spans="1:14" ht="12.75" customHeight="1">
      <c r="C31">
        <f t="shared" si="2"/>
        <v>-11.17</v>
      </c>
      <c r="D31">
        <f t="shared" si="1"/>
        <v>-9.73</v>
      </c>
      <c r="H31">
        <v>-10.130363636363635</v>
      </c>
      <c r="I31">
        <v>-12.045848150286144</v>
      </c>
      <c r="J31">
        <v>-8.2148791224411255</v>
      </c>
      <c r="K31">
        <v>-10.017357142857142</v>
      </c>
      <c r="L31">
        <v>-12.400475836668086</v>
      </c>
      <c r="M31">
        <v>-7.6342384490461983</v>
      </c>
      <c r="N31">
        <f t="shared" si="3"/>
        <v>-9.8000000000000007</v>
      </c>
    </row>
    <row r="32" spans="1:14" ht="12.75" customHeight="1">
      <c r="C32">
        <f t="shared" si="2"/>
        <v>-9.9</v>
      </c>
      <c r="D32">
        <f t="shared" si="1"/>
        <v>-10.9</v>
      </c>
      <c r="F32" t="str">
        <f t="shared" si="1"/>
        <v>Seth, Nate, Brad</v>
      </c>
      <c r="H32">
        <v>-10.130363636363635</v>
      </c>
      <c r="I32">
        <v>-12.045848150286144</v>
      </c>
      <c r="J32">
        <v>-8.2148791224411255</v>
      </c>
      <c r="K32">
        <v>-10.017357142857142</v>
      </c>
      <c r="L32">
        <v>-12.400475836668086</v>
      </c>
      <c r="M32">
        <v>-7.6342384490461983</v>
      </c>
      <c r="N32">
        <f t="shared" si="3"/>
        <v>-9.8000000000000007</v>
      </c>
    </row>
    <row r="33" spans="2:14" ht="12.75" customHeight="1">
      <c r="C33">
        <f t="shared" si="2"/>
        <v>-6.6</v>
      </c>
      <c r="D33">
        <f t="shared" si="1"/>
        <v>-8.4</v>
      </c>
      <c r="F33">
        <f t="shared" si="1"/>
        <v>0</v>
      </c>
      <c r="H33">
        <v>-10.130363636363635</v>
      </c>
      <c r="I33">
        <v>-12.045848150286144</v>
      </c>
      <c r="J33">
        <v>-8.2148791224411255</v>
      </c>
      <c r="K33">
        <v>-10.017357142857142</v>
      </c>
      <c r="L33">
        <v>-12.400475836668086</v>
      </c>
      <c r="M33">
        <v>-7.6342384490461983</v>
      </c>
      <c r="N33">
        <f t="shared" si="3"/>
        <v>-9.8000000000000007</v>
      </c>
    </row>
    <row r="34" spans="2:14" ht="12.75" customHeight="1">
      <c r="C34">
        <f t="shared" si="2"/>
        <v>-7.633</v>
      </c>
      <c r="D34">
        <f t="shared" si="1"/>
        <v>-8.52</v>
      </c>
      <c r="F34" t="str">
        <f t="shared" si="1"/>
        <v>Hans, Balazs, Juliana</v>
      </c>
      <c r="H34">
        <v>-10.130363636363635</v>
      </c>
      <c r="I34">
        <v>-12.045848150286144</v>
      </c>
      <c r="J34">
        <v>-8.2148791224411255</v>
      </c>
      <c r="K34">
        <v>-10.017357142857142</v>
      </c>
      <c r="L34">
        <v>-12.400475836668086</v>
      </c>
      <c r="M34">
        <v>-7.6342384490461983</v>
      </c>
      <c r="N34">
        <f t="shared" si="3"/>
        <v>-9.8000000000000007</v>
      </c>
    </row>
    <row r="35" spans="2:14" ht="12.75" customHeight="1">
      <c r="C35" t="e">
        <f>#REF!</f>
        <v>#REF!</v>
      </c>
      <c r="D35">
        <f t="shared" si="1"/>
        <v>-7.69</v>
      </c>
      <c r="F35">
        <f t="shared" si="1"/>
        <v>0</v>
      </c>
      <c r="H35">
        <v>-10.130363636363635</v>
      </c>
      <c r="I35">
        <v>-12.045848150286144</v>
      </c>
      <c r="J35">
        <v>-8.2148791224411255</v>
      </c>
      <c r="K35">
        <v>-10.017357142857142</v>
      </c>
      <c r="L35">
        <v>-12.400475836668086</v>
      </c>
      <c r="M35">
        <v>-7.6342384490461983</v>
      </c>
      <c r="N35">
        <f t="shared" si="3"/>
        <v>-9.8000000000000007</v>
      </c>
    </row>
    <row r="36" spans="2:14" ht="12.75" customHeight="1">
      <c r="C36" t="e">
        <f>#REF!</f>
        <v>#REF!</v>
      </c>
      <c r="D36">
        <f t="shared" si="1"/>
        <v>-10.42</v>
      </c>
      <c r="F36" t="str">
        <f t="shared" si="1"/>
        <v>Jose</v>
      </c>
      <c r="H36">
        <v>-10.130363636363635</v>
      </c>
      <c r="I36">
        <v>-12.045848150286144</v>
      </c>
      <c r="J36">
        <v>-8.2148791224411255</v>
      </c>
      <c r="K36">
        <v>-10.017357142857142</v>
      </c>
      <c r="L36">
        <v>-12.400475836668086</v>
      </c>
      <c r="M36">
        <v>-7.6342384490461983</v>
      </c>
      <c r="N36">
        <f t="shared" si="3"/>
        <v>-9.8000000000000007</v>
      </c>
    </row>
    <row r="37" spans="2:14" ht="12.75" customHeight="1">
      <c r="C37">
        <f t="shared" si="2"/>
        <v>-11.17</v>
      </c>
      <c r="D37">
        <f t="shared" si="1"/>
        <v>-9.73</v>
      </c>
      <c r="F37">
        <f t="shared" si="1"/>
        <v>0</v>
      </c>
      <c r="H37">
        <v>-10.130363636363635</v>
      </c>
      <c r="I37">
        <v>-12.045848150286144</v>
      </c>
      <c r="J37">
        <v>-8.2148791224411255</v>
      </c>
      <c r="K37">
        <v>-10.017357142857142</v>
      </c>
      <c r="L37">
        <v>-12.400475836668086</v>
      </c>
      <c r="M37">
        <v>-7.6342384490461983</v>
      </c>
      <c r="N37">
        <f t="shared" si="3"/>
        <v>-9.8000000000000007</v>
      </c>
    </row>
    <row r="38" spans="2:14" ht="12.75" customHeight="1">
      <c r="C38">
        <v>-10.53</v>
      </c>
      <c r="D38">
        <v>-10.97</v>
      </c>
      <c r="H38">
        <v>-10.130363636363635</v>
      </c>
      <c r="I38">
        <v>-12.045848150286144</v>
      </c>
      <c r="J38">
        <v>-8.2148791224411255</v>
      </c>
      <c r="K38">
        <v>-10.017357142857142</v>
      </c>
      <c r="L38">
        <v>-12.400475836668086</v>
      </c>
      <c r="M38">
        <v>-7.6342384490461983</v>
      </c>
      <c r="N38">
        <f t="shared" si="3"/>
        <v>-9.8000000000000007</v>
      </c>
    </row>
    <row r="39" spans="2:14" ht="12.75" customHeight="1">
      <c r="C39">
        <v>-9.2919999999999998</v>
      </c>
      <c r="D39">
        <v>-11.44</v>
      </c>
      <c r="H39">
        <v>-10.130363636363635</v>
      </c>
      <c r="I39">
        <v>-12.045848150286144</v>
      </c>
      <c r="J39">
        <v>-8.2148791224411255</v>
      </c>
      <c r="K39">
        <v>-10.017357142857142</v>
      </c>
      <c r="L39">
        <v>-12.400475836668086</v>
      </c>
      <c r="M39">
        <v>-7.6342384490461983</v>
      </c>
      <c r="N39">
        <f t="shared" si="3"/>
        <v>-9.8000000000000007</v>
      </c>
    </row>
    <row r="40" spans="2:14" ht="12.75" customHeight="1">
      <c r="B40" s="3">
        <f t="shared" si="0"/>
        <v>0</v>
      </c>
      <c r="C40" s="4" t="e">
        <f>AVERAGE(C26:C37)</f>
        <v>#REF!</v>
      </c>
      <c r="D40" s="4">
        <f t="shared" si="1"/>
        <v>-8.127142857142859</v>
      </c>
      <c r="E40" s="3">
        <f t="shared" si="1"/>
        <v>0</v>
      </c>
      <c r="F40" t="str">
        <f t="shared" si="1"/>
        <v>Averages</v>
      </c>
    </row>
    <row r="41" spans="2:14" ht="12.75" customHeight="1">
      <c r="C41" s="5" t="e">
        <f>_xlfn.STDEV.S(C26:C39)</f>
        <v>#REF!</v>
      </c>
      <c r="D41" s="5">
        <f>_xlfn.STDEV.S(D26:D39)</f>
        <v>1.456599985062305</v>
      </c>
      <c r="F41" t="s">
        <v>5</v>
      </c>
    </row>
  </sheetData>
  <mergeCells count="2">
    <mergeCell ref="B2:C2"/>
    <mergeCell ref="D2:E2"/>
  </mergeCells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Meyer Reimer</cp:lastModifiedBy>
  <cp:lastPrinted>2015-09-21T16:32:29Z</cp:lastPrinted>
  <dcterms:created xsi:type="dcterms:W3CDTF">2014-02-01T23:52:56Z</dcterms:created>
  <dcterms:modified xsi:type="dcterms:W3CDTF">2015-10-01T02:29:01Z</dcterms:modified>
</cp:coreProperties>
</file>